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8535" tabRatio="801" activeTab="0"/>
  </bookViews>
  <sheets>
    <sheet name="Mapa de Riscos do Projeto" sheetId="1" r:id="rId1"/>
    <sheet name="Plan2" sheetId="2" state="hidden" r:id="rId2"/>
    <sheet name="Legendas" sheetId="3" r:id="rId3"/>
  </sheets>
  <definedNames>
    <definedName name="_xlfn.IFERROR" hidden="1">#NAME?</definedName>
    <definedName name="_xlnm.Print_Titles" localSheetId="0">'Mapa de Riscos do Projeto'!$23:$24</definedName>
  </definedNames>
  <calcPr fullCalcOnLoad="1"/>
</workbook>
</file>

<file path=xl/comments1.xml><?xml version="1.0" encoding="utf-8"?>
<comments xmlns="http://schemas.openxmlformats.org/spreadsheetml/2006/main">
  <authors>
    <author>Sissi Alves da Silva</author>
    <author>Cl?udio Catunda Boros</author>
    <author>BT029581</author>
    <author>cintia.aldrighi</author>
  </authors>
  <commentList>
    <comment ref="G23" authorId="0">
      <text>
        <r>
          <rPr>
            <sz val="8"/>
            <rFont val="Tahoma"/>
            <family val="2"/>
          </rPr>
          <t>Situação que se encontra o Risco
Vide planilha legenda</t>
        </r>
      </text>
    </comment>
    <comment ref="K24" authorId="1">
      <text>
        <r>
          <rPr>
            <sz val="8"/>
            <rFont val="Tahoma"/>
            <family val="2"/>
          </rPr>
          <t>Data limite para solução do risco</t>
        </r>
      </text>
    </comment>
    <comment ref="D23" authorId="2">
      <text>
        <r>
          <rPr>
            <sz val="8"/>
            <rFont val="Tahoma"/>
            <family val="2"/>
          </rPr>
          <t>Probabilidade de ocorrência do risco
Vide planilha legenda</t>
        </r>
      </text>
    </comment>
    <comment ref="E23" authorId="2">
      <text>
        <r>
          <rPr>
            <sz val="8"/>
            <rFont val="Tahoma"/>
            <family val="2"/>
          </rPr>
          <t>Impacto caso o risco ocorra
Vide planilha legenda</t>
        </r>
      </text>
    </comment>
    <comment ref="F23" authorId="2">
      <text>
        <r>
          <rPr>
            <sz val="8"/>
            <rFont val="Tahoma"/>
            <family val="2"/>
          </rPr>
          <t>Criticidade do Risco</t>
        </r>
      </text>
    </comment>
    <comment ref="I23" authorId="3">
      <text>
        <r>
          <rPr>
            <b/>
            <sz val="8"/>
            <rFont val="Tahoma"/>
            <family val="2"/>
          </rPr>
          <t>Vide planilha legenda</t>
        </r>
      </text>
    </comment>
  </commentList>
</comments>
</file>

<file path=xl/sharedStrings.xml><?xml version="1.0" encoding="utf-8"?>
<sst xmlns="http://schemas.openxmlformats.org/spreadsheetml/2006/main" count="156" uniqueCount="106">
  <si>
    <t>Item</t>
  </si>
  <si>
    <t>P</t>
  </si>
  <si>
    <t>I</t>
  </si>
  <si>
    <t>Responsável</t>
  </si>
  <si>
    <t>(I)</t>
  </si>
  <si>
    <t>(II)</t>
  </si>
  <si>
    <t>(III)</t>
  </si>
  <si>
    <t>(IV)</t>
  </si>
  <si>
    <t>(V)</t>
  </si>
  <si>
    <t>Projeto:</t>
  </si>
  <si>
    <t>Status</t>
  </si>
  <si>
    <t>Baixa</t>
  </si>
  <si>
    <t>Média</t>
  </si>
  <si>
    <t>Alta</t>
  </si>
  <si>
    <t>Probabilidade</t>
  </si>
  <si>
    <t>Impacto</t>
  </si>
  <si>
    <t>Mínimo</t>
  </si>
  <si>
    <t>Máximo</t>
  </si>
  <si>
    <t>Probabilidade (%)</t>
  </si>
  <si>
    <t>Matriz Produto Probabilidade x Impacto</t>
  </si>
  <si>
    <t>BB</t>
  </si>
  <si>
    <t>MB</t>
  </si>
  <si>
    <t>AB</t>
  </si>
  <si>
    <t>AM</t>
  </si>
  <si>
    <t>MM</t>
  </si>
  <si>
    <t>BM</t>
  </si>
  <si>
    <t>AA</t>
  </si>
  <si>
    <t>MA</t>
  </si>
  <si>
    <t>BA</t>
  </si>
  <si>
    <t>P x I</t>
  </si>
  <si>
    <t>Alta
84%</t>
  </si>
  <si>
    <t>Média
50%</t>
  </si>
  <si>
    <t>Baixa
17%</t>
  </si>
  <si>
    <t>Baixo
1,7</t>
  </si>
  <si>
    <t>Médio
5,0</t>
  </si>
  <si>
    <t>Alto
8,4</t>
  </si>
  <si>
    <t>A</t>
  </si>
  <si>
    <t>B</t>
  </si>
  <si>
    <t>Concluído</t>
  </si>
  <si>
    <t>E</t>
  </si>
  <si>
    <t>Ajuste</t>
  </si>
  <si>
    <t>C</t>
  </si>
  <si>
    <t>Ação</t>
  </si>
  <si>
    <t>Data</t>
  </si>
  <si>
    <t>Autor</t>
  </si>
  <si>
    <t>Descrição</t>
  </si>
  <si>
    <t>Estratégia de Resposta ao Risco</t>
  </si>
  <si>
    <t xml:space="preserve"> </t>
  </si>
  <si>
    <t>MAPA DE RISCOS DO PROJETO</t>
  </si>
  <si>
    <t>Identificação do Projeto</t>
  </si>
  <si>
    <t>Gerente do Projeto:</t>
  </si>
  <si>
    <t>Unidade Demandante:</t>
  </si>
  <si>
    <t>Patrocinador:</t>
  </si>
  <si>
    <t>{Nome do projeto}</t>
  </si>
  <si>
    <t>{Gerente do Projeto nomeado no TAP}</t>
  </si>
  <si>
    <t>{Pessoa que fornece os recursos necessários para implementação do projeto}</t>
  </si>
  <si>
    <t>Histórico de Registros</t>
  </si>
  <si>
    <t>Versão</t>
  </si>
  <si>
    <t>Data de Fechamento 
do Risco</t>
  </si>
  <si>
    <t>Gestor do Projeto:</t>
  </si>
  <si>
    <t>Criticidade</t>
  </si>
  <si>
    <t>{Autor da elaboração/modificação}</t>
  </si>
  <si>
    <t>{Motivo da modificação}</t>
  </si>
  <si>
    <t>{Data do histórico: dd/mm/aaaa}</t>
  </si>
  <si>
    <t>1) Probabilidade</t>
  </si>
  <si>
    <t>Raro: Chance de ocorrer em circunstâncias excepcionais.</t>
  </si>
  <si>
    <t>Possível: Tem alguma chance de ocorrer.</t>
  </si>
  <si>
    <t>Quase certo: Espera-se que ocorra.</t>
  </si>
  <si>
    <t>Baixo</t>
  </si>
  <si>
    <t>Médio</t>
  </si>
  <si>
    <t>Alto</t>
  </si>
  <si>
    <t>2) Impacto: perda ou prejuízo caso o risco aconteça</t>
  </si>
  <si>
    <t>Impacto será insignificante para o projeto</t>
  </si>
  <si>
    <t>Impacto será considerável, porém poderá ser recuperado</t>
  </si>
  <si>
    <t>Impacto alto no projeto comprometendo os resultados previstos</t>
  </si>
  <si>
    <t>3) Respostas aos Riscos</t>
  </si>
  <si>
    <t>Mitigar</t>
  </si>
  <si>
    <t>Evitar</t>
  </si>
  <si>
    <t>Aceitar</t>
  </si>
  <si>
    <t>Tranferir</t>
  </si>
  <si>
    <t>Explorar</t>
  </si>
  <si>
    <t>Compartilhar</t>
  </si>
  <si>
    <t>Melhorar</t>
  </si>
  <si>
    <t>4) Respostas às Oportunidades</t>
  </si>
  <si>
    <t>5) Status</t>
  </si>
  <si>
    <t>Aberto</t>
  </si>
  <si>
    <t>Fechado</t>
  </si>
  <si>
    <t>Data 
Limite</t>
  </si>
  <si>
    <t>Descrição do Risco/
Oportunidade</t>
  </si>
  <si>
    <t>Status do Risco</t>
  </si>
  <si>
    <t>Resposta ao Risco</t>
  </si>
  <si>
    <t>Processo Administrativo:</t>
  </si>
  <si>
    <t>{Número do Processo Administrativo}</t>
  </si>
  <si>
    <t>{Unidade que solicitou o projeto}</t>
  </si>
  <si>
    <t>{Nome do Gestor do projeto}</t>
  </si>
  <si>
    <r>
      <t xml:space="preserve">Riscos Técnicos: </t>
    </r>
    <r>
      <rPr>
        <sz val="8"/>
        <rFont val="Arial"/>
        <family val="2"/>
      </rPr>
      <t>associados à dependência do uso de novas tecnologias, a requisitos críticos de desempenho, à complexidade das tecnologias utilizadas, etc;</t>
    </r>
  </si>
  <si>
    <r>
      <t xml:space="preserve">Riscos organizacionais: </t>
    </r>
    <r>
      <rPr>
        <sz val="8"/>
        <rFont val="Arial"/>
        <family val="2"/>
      </rPr>
      <t>capacidade da organização em executar o projeto, disponibilidade de recursos, capacidade da organização em absorver as mudanças, necessidade crítica de mudança organizacional, redesenho de processos, problemas culturais, falta de apoio, etc.</t>
    </r>
  </si>
  <si>
    <r>
      <t xml:space="preserve">Riscos de custos: </t>
    </r>
    <r>
      <rPr>
        <sz val="8"/>
        <rFont val="Arial"/>
        <family val="2"/>
      </rPr>
      <t>riscos associados ao orçamento do projeto. Valores em moeda estrangeira, limites ou conflitos orçamentários críticos, premissas ou projeções precárias na análise econômico-financeira do projeto, etc;</t>
    </r>
  </si>
  <si>
    <r>
      <t>Riscos de cronograma:</t>
    </r>
    <r>
      <rPr>
        <sz val="8"/>
        <rFont val="Arial"/>
        <family val="2"/>
      </rPr>
      <t xml:space="preserve"> prazos críticos do projeto, datas impostas pelo negócio, necessidade de integração com outros projetos, interdependências críticas, etc;</t>
    </r>
  </si>
  <si>
    <r>
      <t>Riscos externos:</t>
    </r>
    <r>
      <rPr>
        <sz val="8"/>
        <rFont val="Arial"/>
        <family val="2"/>
      </rPr>
      <t xml:space="preserve"> mudanças no ambiente externo à organização que possam causar impactos no projeto como: mudanças de legislação, normas e regulamentações do CNJ ou outros órgãos de controladoria e auditoria, etc.</t>
    </r>
  </si>
  <si>
    <t>Registros de Riscos</t>
  </si>
  <si>
    <t>1.0</t>
  </si>
  <si>
    <t>Elaboração do documento</t>
  </si>
  <si>
    <t>{1.1}</t>
  </si>
  <si>
    <t>Ramal/E-mail do 
Gerente do Projeto:</t>
  </si>
  <si>
    <t>{Ramal e E-mail do Gerente do Projeto}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</si>
</sst>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[$€-2]* #,##0.00_);_([$€-2]* \(#,##0.00\);_([$€-2]* &quot;-&quot;??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6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Trebuchet MS"/>
      <family val="2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/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/>
    </border>
    <border>
      <left/>
      <right style="thin">
        <color theme="7"/>
      </right>
      <top style="thin">
        <color theme="7"/>
      </top>
      <bottom/>
    </border>
    <border>
      <left style="thin">
        <color theme="7"/>
      </left>
      <right/>
      <top/>
      <bottom style="thin">
        <color theme="7"/>
      </bottom>
    </border>
    <border>
      <left/>
      <right style="thin">
        <color theme="7"/>
      </right>
      <top/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/>
      <right/>
      <top style="thin">
        <color theme="7"/>
      </top>
      <bottom style="thin">
        <color theme="7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2" fontId="0" fillId="35" borderId="14" xfId="0" applyNumberForma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2" fontId="0" fillId="36" borderId="14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0" fontId="0" fillId="0" borderId="0" xfId="49" applyAlignment="1">
      <alignment vertical="center"/>
      <protection/>
    </xf>
    <xf numFmtId="0" fontId="2" fillId="0" borderId="0" xfId="49" applyFont="1" applyAlignment="1">
      <alignment horizontal="justify" vertical="center" wrapText="1"/>
      <protection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10" fillId="0" borderId="0" xfId="49" applyFont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3" fillId="37" borderId="20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" fillId="0" borderId="0" xfId="49" applyFont="1" applyAlignment="1">
      <alignment vertical="center" wrapText="1"/>
      <protection/>
    </xf>
    <xf numFmtId="0" fontId="7" fillId="37" borderId="0" xfId="49" applyFont="1" applyFill="1" applyBorder="1" applyAlignment="1">
      <alignment horizontal="center" vertical="center"/>
      <protection/>
    </xf>
    <xf numFmtId="0" fontId="8" fillId="37" borderId="0" xfId="49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47" fillId="0" borderId="17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11" fillId="18" borderId="20" xfId="0" applyFont="1" applyFill="1" applyBorder="1" applyAlignment="1">
      <alignment horizontal="left" vertical="center" wrapText="1"/>
    </xf>
    <xf numFmtId="0" fontId="11" fillId="18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_EP200_Matriz_Responsabilidades_do_Projet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57150</xdr:rowOff>
    </xdr:from>
    <xdr:to>
      <xdr:col>8</xdr:col>
      <xdr:colOff>438150</xdr:colOff>
      <xdr:row>1</xdr:row>
      <xdr:rowOff>38100</xdr:rowOff>
    </xdr:to>
    <xdr:pic>
      <xdr:nvPicPr>
        <xdr:cNvPr id="1" name="Picture 16" descr="Logo_JF_CJF_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1">
      <selection activeCell="Z6" sqref="Z6"/>
    </sheetView>
  </sheetViews>
  <sheetFormatPr defaultColWidth="9.140625" defaultRowHeight="12.75"/>
  <cols>
    <col min="1" max="1" width="7.8515625" style="23" customWidth="1"/>
    <col min="2" max="2" width="11.28125" style="23" customWidth="1"/>
    <col min="3" max="3" width="18.421875" style="23" customWidth="1"/>
    <col min="4" max="5" width="3.140625" style="23" customWidth="1"/>
    <col min="6" max="6" width="6.28125" style="23" customWidth="1"/>
    <col min="7" max="7" width="11.57421875" style="23" customWidth="1"/>
    <col min="8" max="8" width="18.00390625" style="23" customWidth="1"/>
    <col min="9" max="9" width="18.421875" style="23" customWidth="1"/>
    <col min="10" max="10" width="35.8515625" style="23" customWidth="1"/>
    <col min="11" max="11" width="10.421875" style="23" customWidth="1"/>
    <col min="12" max="12" width="12.8515625" style="23" customWidth="1"/>
    <col min="13" max="15" width="9.140625" style="23" hidden="1" customWidth="1"/>
    <col min="16" max="16" width="9.28125" style="23" hidden="1" customWidth="1"/>
    <col min="17" max="17" width="9.140625" style="23" hidden="1" customWidth="1"/>
    <col min="18" max="19" width="9.28125" style="23" hidden="1" customWidth="1"/>
    <col min="20" max="23" width="9.140625" style="23" hidden="1" customWidth="1"/>
    <col min="24" max="24" width="2.28125" style="23" hidden="1" customWidth="1"/>
    <col min="25" max="25" width="0" style="23" hidden="1" customWidth="1"/>
    <col min="26" max="16384" width="9.140625" style="23" customWidth="1"/>
  </cols>
  <sheetData>
    <row r="1" spans="1:12" ht="64.5" customHeight="1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15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P2" s="1" t="s">
        <v>36</v>
      </c>
      <c r="Q2" s="2" t="s">
        <v>10</v>
      </c>
    </row>
    <row r="3" spans="1:17" ht="15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P3" s="1"/>
      <c r="Q3" s="2"/>
    </row>
    <row r="4" spans="1:17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P4" s="1"/>
      <c r="Q4" s="2"/>
    </row>
    <row r="5" spans="1:17" ht="15" customHeight="1">
      <c r="A5" s="55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P5" s="1"/>
      <c r="Q5" s="2"/>
    </row>
    <row r="6" spans="1:17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P6" s="1"/>
      <c r="Q6" s="2"/>
    </row>
    <row r="7" spans="1:17" ht="25.5" customHeight="1">
      <c r="A7" s="64" t="s">
        <v>9</v>
      </c>
      <c r="B7" s="64"/>
      <c r="C7" s="63" t="s">
        <v>53</v>
      </c>
      <c r="D7" s="63"/>
      <c r="E7" s="63"/>
      <c r="F7" s="63"/>
      <c r="G7" s="63"/>
      <c r="H7" s="63"/>
      <c r="I7" s="63"/>
      <c r="J7" s="63"/>
      <c r="K7" s="63"/>
      <c r="L7" s="63"/>
      <c r="P7" s="1"/>
      <c r="Q7" s="2"/>
    </row>
    <row r="8" spans="1:16" ht="25.5" customHeight="1">
      <c r="A8" s="64" t="s">
        <v>50</v>
      </c>
      <c r="B8" s="64"/>
      <c r="C8" s="63" t="s">
        <v>54</v>
      </c>
      <c r="D8" s="63"/>
      <c r="E8" s="63"/>
      <c r="F8" s="63"/>
      <c r="G8" s="63"/>
      <c r="H8" s="63"/>
      <c r="I8" s="30" t="s">
        <v>104</v>
      </c>
      <c r="J8" s="63" t="s">
        <v>105</v>
      </c>
      <c r="K8" s="63"/>
      <c r="L8" s="63"/>
      <c r="O8" s="1" t="s">
        <v>37</v>
      </c>
      <c r="P8" s="1" t="s">
        <v>38</v>
      </c>
    </row>
    <row r="9" spans="1:17" ht="25.5" customHeight="1">
      <c r="A9" s="64" t="s">
        <v>51</v>
      </c>
      <c r="B9" s="64"/>
      <c r="C9" s="63" t="s">
        <v>93</v>
      </c>
      <c r="D9" s="63"/>
      <c r="E9" s="63"/>
      <c r="F9" s="63"/>
      <c r="G9" s="63"/>
      <c r="H9" s="63"/>
      <c r="I9" s="63"/>
      <c r="J9" s="63"/>
      <c r="K9" s="63"/>
      <c r="L9" s="63"/>
      <c r="P9" s="1"/>
      <c r="Q9" s="2"/>
    </row>
    <row r="10" spans="1:12" ht="25.5" customHeight="1">
      <c r="A10" s="64" t="s">
        <v>59</v>
      </c>
      <c r="B10" s="64"/>
      <c r="C10" s="63" t="s">
        <v>94</v>
      </c>
      <c r="D10" s="63"/>
      <c r="E10" s="63"/>
      <c r="F10" s="63"/>
      <c r="G10" s="63"/>
      <c r="H10" s="63"/>
      <c r="I10" s="30" t="s">
        <v>91</v>
      </c>
      <c r="J10" s="63" t="s">
        <v>92</v>
      </c>
      <c r="K10" s="63"/>
      <c r="L10" s="63"/>
    </row>
    <row r="11" spans="1:12" ht="25.5" customHeight="1">
      <c r="A11" s="64" t="s">
        <v>52</v>
      </c>
      <c r="B11" s="64"/>
      <c r="C11" s="31" t="s">
        <v>55</v>
      </c>
      <c r="D11" s="32"/>
      <c r="E11" s="32"/>
      <c r="F11" s="32"/>
      <c r="G11" s="32"/>
      <c r="H11" s="32"/>
      <c r="I11" s="32"/>
      <c r="J11" s="32"/>
      <c r="K11" s="32"/>
      <c r="L11" s="33"/>
    </row>
    <row r="12" spans="1:12" ht="12.75">
      <c r="A12" s="36"/>
      <c r="B12" s="26"/>
      <c r="C12" s="36"/>
      <c r="D12" s="36"/>
      <c r="E12" s="24"/>
      <c r="F12" s="24"/>
      <c r="G12" s="24"/>
      <c r="H12" s="36"/>
      <c r="I12" s="36"/>
      <c r="J12" s="36"/>
      <c r="K12" s="36"/>
      <c r="L12" s="36"/>
    </row>
    <row r="13" spans="1:12" ht="15">
      <c r="A13" s="55" t="s">
        <v>56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>
      <c r="A14" s="36"/>
      <c r="B14" s="36"/>
      <c r="C14" s="36"/>
      <c r="D14" s="36"/>
      <c r="E14" s="24"/>
      <c r="F14" s="24"/>
      <c r="G14" s="24"/>
      <c r="H14" s="36"/>
      <c r="I14" s="36"/>
      <c r="J14" s="36"/>
      <c r="K14" s="36"/>
      <c r="L14" s="36"/>
    </row>
    <row r="15" spans="1:12" ht="12.75">
      <c r="A15" s="34" t="s">
        <v>57</v>
      </c>
      <c r="B15" s="59" t="s">
        <v>43</v>
      </c>
      <c r="C15" s="61"/>
      <c r="D15" s="59" t="s">
        <v>44</v>
      </c>
      <c r="E15" s="60"/>
      <c r="F15" s="60"/>
      <c r="G15" s="60"/>
      <c r="H15" s="61"/>
      <c r="I15" s="80" t="s">
        <v>45</v>
      </c>
      <c r="J15" s="80"/>
      <c r="K15" s="80"/>
      <c r="L15" s="80"/>
    </row>
    <row r="16" spans="1:12" ht="12.75">
      <c r="A16" s="43" t="s">
        <v>101</v>
      </c>
      <c r="B16" s="57" t="s">
        <v>63</v>
      </c>
      <c r="C16" s="58"/>
      <c r="D16" s="57" t="s">
        <v>61</v>
      </c>
      <c r="E16" s="62"/>
      <c r="F16" s="62"/>
      <c r="G16" s="62"/>
      <c r="H16" s="58"/>
      <c r="I16" s="81" t="s">
        <v>102</v>
      </c>
      <c r="J16" s="81"/>
      <c r="K16" s="81"/>
      <c r="L16" s="81"/>
    </row>
    <row r="17" spans="1:12" ht="12.75">
      <c r="A17" s="27" t="s">
        <v>103</v>
      </c>
      <c r="B17" s="57" t="s">
        <v>63</v>
      </c>
      <c r="C17" s="58"/>
      <c r="D17" s="57" t="s">
        <v>61</v>
      </c>
      <c r="E17" s="62"/>
      <c r="F17" s="62"/>
      <c r="G17" s="62"/>
      <c r="H17" s="58"/>
      <c r="I17" s="79" t="s">
        <v>62</v>
      </c>
      <c r="J17" s="79"/>
      <c r="K17" s="79"/>
      <c r="L17" s="79"/>
    </row>
    <row r="18" spans="1:12" ht="12.75">
      <c r="A18" s="27"/>
      <c r="B18" s="50"/>
      <c r="C18" s="51"/>
      <c r="D18" s="50"/>
      <c r="E18" s="52"/>
      <c r="F18" s="52"/>
      <c r="G18" s="52"/>
      <c r="H18" s="51"/>
      <c r="I18" s="49"/>
      <c r="J18" s="49"/>
      <c r="K18" s="49"/>
      <c r="L18" s="49"/>
    </row>
    <row r="19" spans="1:12" ht="12.75">
      <c r="A19" s="27" t="s">
        <v>47</v>
      </c>
      <c r="B19" s="57" t="s">
        <v>47</v>
      </c>
      <c r="C19" s="58"/>
      <c r="D19" s="57" t="s">
        <v>47</v>
      </c>
      <c r="E19" s="62"/>
      <c r="F19" s="62"/>
      <c r="G19" s="62"/>
      <c r="H19" s="58"/>
      <c r="I19" s="79" t="s">
        <v>47</v>
      </c>
      <c r="J19" s="79"/>
      <c r="K19" s="79"/>
      <c r="L19" s="79"/>
    </row>
    <row r="20" spans="1:12" ht="12.75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>
      <c r="A21" s="55" t="s">
        <v>100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>
      <c r="A22" s="36"/>
      <c r="B22" s="36"/>
      <c r="C22" s="36"/>
      <c r="D22" s="36"/>
      <c r="E22" s="24"/>
      <c r="F22" s="24"/>
      <c r="G22" s="24"/>
      <c r="H22" s="36"/>
      <c r="I22" s="36"/>
      <c r="J22" s="36"/>
      <c r="K22" s="36"/>
      <c r="L22" s="36"/>
    </row>
    <row r="23" spans="1:12" s="1" customFormat="1" ht="12.75" customHeight="1">
      <c r="A23" s="73" t="s">
        <v>0</v>
      </c>
      <c r="B23" s="69" t="s">
        <v>88</v>
      </c>
      <c r="C23" s="70"/>
      <c r="D23" s="73" t="s">
        <v>1</v>
      </c>
      <c r="E23" s="73" t="s">
        <v>2</v>
      </c>
      <c r="F23" s="73" t="s">
        <v>41</v>
      </c>
      <c r="G23" s="74" t="s">
        <v>89</v>
      </c>
      <c r="H23" s="73" t="s">
        <v>3</v>
      </c>
      <c r="I23" s="73" t="s">
        <v>90</v>
      </c>
      <c r="J23" s="76" t="s">
        <v>46</v>
      </c>
      <c r="K23" s="77"/>
      <c r="L23" s="78"/>
    </row>
    <row r="24" spans="1:12" s="29" customFormat="1" ht="42" customHeight="1">
      <c r="A24" s="73"/>
      <c r="B24" s="71"/>
      <c r="C24" s="72"/>
      <c r="D24" s="73"/>
      <c r="E24" s="73"/>
      <c r="F24" s="73"/>
      <c r="G24" s="75"/>
      <c r="H24" s="73"/>
      <c r="I24" s="73"/>
      <c r="J24" s="38" t="s">
        <v>42</v>
      </c>
      <c r="K24" s="38" t="s">
        <v>87</v>
      </c>
      <c r="L24" s="38" t="s">
        <v>58</v>
      </c>
    </row>
    <row r="25" spans="1:23" s="1" customFormat="1" ht="25.5" customHeight="1">
      <c r="A25" s="39" t="s">
        <v>4</v>
      </c>
      <c r="B25" s="65" t="s">
        <v>95</v>
      </c>
      <c r="C25" s="65"/>
      <c r="D25" s="65"/>
      <c r="E25" s="65"/>
      <c r="F25" s="65"/>
      <c r="G25" s="65"/>
      <c r="H25" s="65"/>
      <c r="I25" s="65"/>
      <c r="J25" s="65"/>
      <c r="K25" s="65"/>
      <c r="L25" s="66"/>
      <c r="T25" s="1" t="s">
        <v>1</v>
      </c>
      <c r="U25" s="1" t="s">
        <v>2</v>
      </c>
      <c r="V25" s="1" t="s">
        <v>39</v>
      </c>
      <c r="W25" s="1" t="s">
        <v>40</v>
      </c>
    </row>
    <row r="26" spans="1:23" s="1" customFormat="1" ht="13.5">
      <c r="A26" s="40">
        <v>1</v>
      </c>
      <c r="B26" s="67"/>
      <c r="C26" s="68"/>
      <c r="D26" s="40"/>
      <c r="E26" s="40"/>
      <c r="F26" s="40" t="str">
        <f>_xlfn.IFERROR(VLOOKUP(D26&amp;E26,Legendas!$A$53:$B$61,2,1)," ")</f>
        <v> </v>
      </c>
      <c r="G26" s="44"/>
      <c r="H26" s="40"/>
      <c r="I26" s="40"/>
      <c r="J26" s="41"/>
      <c r="K26" s="41"/>
      <c r="L26" s="42"/>
      <c r="T26" s="1">
        <f aca="true" t="shared" si="0" ref="T26:U28">D26</f>
        <v>0</v>
      </c>
      <c r="U26" s="1">
        <f t="shared" si="0"/>
        <v>0</v>
      </c>
      <c r="V26" s="1" t="str">
        <f aca="true" t="shared" si="1" ref="V26:V45">T26&amp;U26</f>
        <v>00</v>
      </c>
      <c r="W26" s="1" t="b">
        <f>IF(V26="AA","AA",IF(OR(V26="MA",V26="AM"),"AM",IF(OR(V26="AB",V26="BA"),"AB",IF(V26="MM","MM",IF(OR(V26="MB",V26="BM"),"MB",IF(V26="BB","BB"))))))</f>
        <v>0</v>
      </c>
    </row>
    <row r="27" spans="1:23" s="1" customFormat="1" ht="13.5">
      <c r="A27" s="40">
        <v>2</v>
      </c>
      <c r="B27" s="67"/>
      <c r="C27" s="68"/>
      <c r="D27" s="40"/>
      <c r="E27" s="40"/>
      <c r="F27" s="40" t="str">
        <f>_xlfn.IFERROR(VLOOKUP(D27&amp;E27,Legendas!$A$53:$B$61,2,1)," ")</f>
        <v> </v>
      </c>
      <c r="G27" s="44"/>
      <c r="H27" s="41"/>
      <c r="I27" s="41"/>
      <c r="J27" s="41"/>
      <c r="K27" s="41"/>
      <c r="L27" s="42"/>
      <c r="T27" s="1">
        <f t="shared" si="0"/>
        <v>0</v>
      </c>
      <c r="U27" s="1">
        <f t="shared" si="0"/>
        <v>0</v>
      </c>
      <c r="V27" s="1" t="str">
        <f t="shared" si="1"/>
        <v>00</v>
      </c>
      <c r="W27" s="1" t="b">
        <f>IF(V27="AA","AA",IF(OR(V27="MA",V27="AM"),"AM",IF(OR(V27="AB",V27="BA"),"AB",IF(V27="MM","MM",IF(OR(V27="MB",V27="BM"),"MB",IF(V27="BB","BB"))))))</f>
        <v>0</v>
      </c>
    </row>
    <row r="28" spans="1:23" s="1" customFormat="1" ht="13.5">
      <c r="A28" s="40">
        <v>3</v>
      </c>
      <c r="B28" s="67"/>
      <c r="C28" s="68"/>
      <c r="D28" s="40"/>
      <c r="E28" s="40"/>
      <c r="F28" s="40" t="str">
        <f>_xlfn.IFERROR(VLOOKUP(D28&amp;E28,Legendas!$A$53:$B$61,2,1)," ")</f>
        <v> </v>
      </c>
      <c r="G28" s="44"/>
      <c r="H28" s="41"/>
      <c r="I28" s="41"/>
      <c r="J28" s="41"/>
      <c r="K28" s="41"/>
      <c r="L28" s="42"/>
      <c r="T28" s="1">
        <f t="shared" si="0"/>
        <v>0</v>
      </c>
      <c r="U28" s="1">
        <f t="shared" si="0"/>
        <v>0</v>
      </c>
      <c r="V28" s="1" t="str">
        <f t="shared" si="1"/>
        <v>00</v>
      </c>
      <c r="W28" s="1" t="b">
        <f>IF(V28="AA","AA",IF(OR(V28="MA",V28="AM"),"AM",IF(OR(V28="AB",V28="BA"),"AB",IF(V28="MM","MM",IF(OR(V28="MB",V28="BM"),"MB",IF(V28="BB","BB"))))))</f>
        <v>0</v>
      </c>
    </row>
    <row r="29" spans="1:22" s="1" customFormat="1" ht="25.5" customHeight="1">
      <c r="A29" s="39" t="s">
        <v>5</v>
      </c>
      <c r="B29" s="65" t="s">
        <v>96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V29" s="1">
        <f t="shared" si="1"/>
      </c>
    </row>
    <row r="30" spans="1:23" s="1" customFormat="1" ht="13.5">
      <c r="A30" s="40">
        <v>1</v>
      </c>
      <c r="B30" s="67"/>
      <c r="C30" s="68"/>
      <c r="D30" s="40"/>
      <c r="E30" s="40"/>
      <c r="F30" s="40" t="str">
        <f>_xlfn.IFERROR(VLOOKUP(D30&amp;E30,Legendas!$A$53:$B$61,2,1)," ")</f>
        <v> </v>
      </c>
      <c r="G30" s="44"/>
      <c r="H30" s="40"/>
      <c r="I30" s="40"/>
      <c r="J30" s="41"/>
      <c r="K30" s="41"/>
      <c r="L30" s="42"/>
      <c r="T30" s="1">
        <f aca="true" t="shared" si="2" ref="T30:U32">D30</f>
        <v>0</v>
      </c>
      <c r="U30" s="1">
        <f t="shared" si="2"/>
        <v>0</v>
      </c>
      <c r="V30" s="1" t="str">
        <f t="shared" si="1"/>
        <v>00</v>
      </c>
      <c r="W30" s="1" t="b">
        <f>IF(V30="AA","AA",IF(OR(V30="MA",V30="AM"),"AM",IF(OR(V30="AB",V30="BA"),"AB",IF(V30="MM","MM",IF(OR(V30="MB",V30="BM"),"MB",IF(V30="BB","BB"))))))</f>
        <v>0</v>
      </c>
    </row>
    <row r="31" spans="1:23" s="1" customFormat="1" ht="13.5">
      <c r="A31" s="40">
        <v>2</v>
      </c>
      <c r="B31" s="67"/>
      <c r="C31" s="68"/>
      <c r="D31" s="40"/>
      <c r="E31" s="40"/>
      <c r="F31" s="40" t="str">
        <f>_xlfn.IFERROR(VLOOKUP(D31&amp;E31,Legendas!$A$53:$B$61,2,1)," ")</f>
        <v> </v>
      </c>
      <c r="G31" s="44"/>
      <c r="H31" s="41"/>
      <c r="I31" s="41"/>
      <c r="J31" s="41"/>
      <c r="K31" s="41"/>
      <c r="L31" s="42"/>
      <c r="T31" s="1">
        <f t="shared" si="2"/>
        <v>0</v>
      </c>
      <c r="U31" s="1">
        <f t="shared" si="2"/>
        <v>0</v>
      </c>
      <c r="V31" s="1" t="str">
        <f t="shared" si="1"/>
        <v>00</v>
      </c>
      <c r="W31" s="1" t="b">
        <f>IF(V31="AA","AA",IF(OR(V31="MA",V31="AM"),"AM",IF(OR(V31="AB",V31="BA"),"AB",IF(V31="MM","MM",IF(OR(V31="MB",V31="BM"),"MB",IF(V31="BB","BB"))))))</f>
        <v>0</v>
      </c>
    </row>
    <row r="32" spans="1:23" s="1" customFormat="1" ht="13.5">
      <c r="A32" s="40">
        <v>3</v>
      </c>
      <c r="B32" s="67"/>
      <c r="C32" s="68"/>
      <c r="D32" s="40"/>
      <c r="E32" s="40"/>
      <c r="F32" s="40" t="str">
        <f>_xlfn.IFERROR(VLOOKUP(D32&amp;E32,Legendas!$A$53:$B$61,2,1)," ")</f>
        <v> </v>
      </c>
      <c r="G32" s="44"/>
      <c r="H32" s="41"/>
      <c r="I32" s="41"/>
      <c r="J32" s="41"/>
      <c r="K32" s="41"/>
      <c r="L32" s="42"/>
      <c r="T32" s="1">
        <f t="shared" si="2"/>
        <v>0</v>
      </c>
      <c r="U32" s="1">
        <f t="shared" si="2"/>
        <v>0</v>
      </c>
      <c r="V32" s="1" t="str">
        <f t="shared" si="1"/>
        <v>00</v>
      </c>
      <c r="W32" s="1" t="b">
        <f>IF(V32="AA","AA",IF(OR(V32="MA",V32="AM"),"AM",IF(OR(V32="AB",V32="BA"),"AB",IF(V32="MM","MM",IF(OR(V32="MB",V32="BM"),"MB",IF(V32="BB","BB"))))))</f>
        <v>0</v>
      </c>
    </row>
    <row r="33" spans="1:22" s="1" customFormat="1" ht="25.5" customHeight="1">
      <c r="A33" s="39" t="s">
        <v>6</v>
      </c>
      <c r="B33" s="65" t="s">
        <v>97</v>
      </c>
      <c r="C33" s="65"/>
      <c r="D33" s="65"/>
      <c r="E33" s="65"/>
      <c r="F33" s="65"/>
      <c r="G33" s="65"/>
      <c r="H33" s="65"/>
      <c r="I33" s="65"/>
      <c r="J33" s="65"/>
      <c r="K33" s="65"/>
      <c r="L33" s="66"/>
      <c r="V33" s="1">
        <f t="shared" si="1"/>
      </c>
    </row>
    <row r="34" spans="1:23" s="1" customFormat="1" ht="13.5">
      <c r="A34" s="40">
        <v>1</v>
      </c>
      <c r="B34" s="67"/>
      <c r="C34" s="68"/>
      <c r="D34" s="40"/>
      <c r="E34" s="40"/>
      <c r="F34" s="40" t="str">
        <f>_xlfn.IFERROR(VLOOKUP(D34&amp;E34,Legendas!$A$53:$B$61,2,1)," ")</f>
        <v> </v>
      </c>
      <c r="G34" s="44"/>
      <c r="H34" s="40"/>
      <c r="I34" s="40"/>
      <c r="J34" s="41"/>
      <c r="K34" s="41"/>
      <c r="L34" s="42"/>
      <c r="T34" s="1">
        <f aca="true" t="shared" si="3" ref="T34:U36">D34</f>
        <v>0</v>
      </c>
      <c r="U34" s="1">
        <f t="shared" si="3"/>
        <v>0</v>
      </c>
      <c r="V34" s="1" t="str">
        <f t="shared" si="1"/>
        <v>00</v>
      </c>
      <c r="W34" s="1" t="b">
        <f>IF(V34="AA","AA",IF(OR(V34="MA",V34="AM"),"AM",IF(OR(V34="AB",V34="BA"),"AB",IF(V34="MM","MM",IF(OR(V34="MB",V34="BM"),"MB",IF(V34="BB","BB"))))))</f>
        <v>0</v>
      </c>
    </row>
    <row r="35" spans="1:23" s="1" customFormat="1" ht="13.5">
      <c r="A35" s="40">
        <v>2</v>
      </c>
      <c r="B35" s="67"/>
      <c r="C35" s="68"/>
      <c r="D35" s="40"/>
      <c r="E35" s="40"/>
      <c r="F35" s="40" t="str">
        <f>_xlfn.IFERROR(VLOOKUP(D35&amp;E35,Legendas!$A$53:$B$61,2,1)," ")</f>
        <v> </v>
      </c>
      <c r="G35" s="44"/>
      <c r="H35" s="41"/>
      <c r="I35" s="41"/>
      <c r="J35" s="41"/>
      <c r="K35" s="41"/>
      <c r="L35" s="42"/>
      <c r="T35" s="1">
        <f t="shared" si="3"/>
        <v>0</v>
      </c>
      <c r="U35" s="1">
        <f t="shared" si="3"/>
        <v>0</v>
      </c>
      <c r="V35" s="1" t="str">
        <f t="shared" si="1"/>
        <v>00</v>
      </c>
      <c r="W35" s="1" t="b">
        <f>IF(V35="AA","AA",IF(OR(V35="MA",V35="AM"),"AM",IF(OR(V35="AB",V35="BA"),"AB",IF(V35="MM","MM",IF(OR(V35="MB",V35="BM"),"MB",IF(V35="BB","BB"))))))</f>
        <v>0</v>
      </c>
    </row>
    <row r="36" spans="1:23" s="1" customFormat="1" ht="13.5">
      <c r="A36" s="40">
        <v>3</v>
      </c>
      <c r="B36" s="67"/>
      <c r="C36" s="68"/>
      <c r="D36" s="40"/>
      <c r="E36" s="40"/>
      <c r="F36" s="40" t="str">
        <f>_xlfn.IFERROR(VLOOKUP(D36&amp;E36,Legendas!$A$53:$B$61,2,1)," ")</f>
        <v> </v>
      </c>
      <c r="G36" s="44"/>
      <c r="H36" s="41"/>
      <c r="I36" s="41"/>
      <c r="J36" s="41"/>
      <c r="K36" s="41"/>
      <c r="L36" s="42"/>
      <c r="T36" s="1">
        <f t="shared" si="3"/>
        <v>0</v>
      </c>
      <c r="U36" s="1">
        <f t="shared" si="3"/>
        <v>0</v>
      </c>
      <c r="V36" s="1" t="str">
        <f t="shared" si="1"/>
        <v>00</v>
      </c>
      <c r="W36" s="1" t="b">
        <f>IF(V36="AA","AA",IF(OR(V36="MA",V36="AM"),"AM",IF(OR(V36="AB",V36="BA"),"AB",IF(V36="MM","MM",IF(OR(V36="MB",V36="BM"),"MB",IF(V36="BB","BB"))))))</f>
        <v>0</v>
      </c>
    </row>
    <row r="37" spans="1:22" s="1" customFormat="1" ht="25.5" customHeight="1">
      <c r="A37" s="39" t="s">
        <v>7</v>
      </c>
      <c r="B37" s="65" t="s">
        <v>98</v>
      </c>
      <c r="C37" s="65"/>
      <c r="D37" s="65"/>
      <c r="E37" s="65"/>
      <c r="F37" s="65"/>
      <c r="G37" s="65"/>
      <c r="H37" s="65"/>
      <c r="I37" s="65"/>
      <c r="J37" s="65"/>
      <c r="K37" s="65"/>
      <c r="L37" s="66"/>
      <c r="V37" s="1">
        <f t="shared" si="1"/>
      </c>
    </row>
    <row r="38" spans="1:23" s="1" customFormat="1" ht="13.5">
      <c r="A38" s="40">
        <v>1</v>
      </c>
      <c r="B38" s="67"/>
      <c r="C38" s="68"/>
      <c r="D38" s="40"/>
      <c r="E38" s="40"/>
      <c r="F38" s="40" t="str">
        <f>_xlfn.IFERROR(VLOOKUP(D38&amp;E38,Legendas!$A$53:$B$61,2,1)," ")</f>
        <v> </v>
      </c>
      <c r="G38" s="44"/>
      <c r="H38" s="40"/>
      <c r="I38" s="40"/>
      <c r="J38" s="41"/>
      <c r="K38" s="41"/>
      <c r="L38" s="42"/>
      <c r="T38" s="1">
        <f aca="true" t="shared" si="4" ref="T38:U40">D38</f>
        <v>0</v>
      </c>
      <c r="U38" s="1">
        <f t="shared" si="4"/>
        <v>0</v>
      </c>
      <c r="V38" s="1" t="str">
        <f t="shared" si="1"/>
        <v>00</v>
      </c>
      <c r="W38" s="1" t="b">
        <f>IF(V38="AA","AA",IF(OR(V38="MA",V38="AM"),"AM",IF(OR(V38="AB",V38="BA"),"AB",IF(V38="MM","MM",IF(OR(V38="MB",V38="BM"),"MB",IF(V38="BB","BB"))))))</f>
        <v>0</v>
      </c>
    </row>
    <row r="39" spans="1:23" s="1" customFormat="1" ht="13.5">
      <c r="A39" s="40">
        <v>2</v>
      </c>
      <c r="B39" s="67"/>
      <c r="C39" s="68"/>
      <c r="D39" s="40"/>
      <c r="E39" s="40"/>
      <c r="F39" s="40" t="str">
        <f>_xlfn.IFERROR(VLOOKUP(D39&amp;E39,Legendas!$A$53:$B$61,2,1)," ")</f>
        <v> </v>
      </c>
      <c r="G39" s="44"/>
      <c r="H39" s="41"/>
      <c r="I39" s="41"/>
      <c r="J39" s="41"/>
      <c r="K39" s="41"/>
      <c r="L39" s="42"/>
      <c r="T39" s="1">
        <f t="shared" si="4"/>
        <v>0</v>
      </c>
      <c r="U39" s="1">
        <f t="shared" si="4"/>
        <v>0</v>
      </c>
      <c r="V39" s="1" t="str">
        <f t="shared" si="1"/>
        <v>00</v>
      </c>
      <c r="W39" s="1" t="b">
        <f>IF(V39="AA","AA",IF(OR(V39="MA",V39="AM"),"AM",IF(OR(V39="AB",V39="BA"),"AB",IF(V39="MM","MM",IF(OR(V39="MB",V39="BM"),"MB",IF(V39="BB","BB"))))))</f>
        <v>0</v>
      </c>
    </row>
    <row r="40" spans="1:23" s="1" customFormat="1" ht="13.5">
      <c r="A40" s="40">
        <v>3</v>
      </c>
      <c r="B40" s="67"/>
      <c r="C40" s="68"/>
      <c r="D40" s="40"/>
      <c r="E40" s="40"/>
      <c r="F40" s="40" t="str">
        <f>_xlfn.IFERROR(VLOOKUP(D40&amp;E40,Legendas!$A$53:$B$61,2,1)," ")</f>
        <v> </v>
      </c>
      <c r="G40" s="44"/>
      <c r="H40" s="41"/>
      <c r="I40" s="41"/>
      <c r="J40" s="41"/>
      <c r="K40" s="41"/>
      <c r="L40" s="42"/>
      <c r="T40" s="1">
        <f t="shared" si="4"/>
        <v>0</v>
      </c>
      <c r="U40" s="1">
        <f t="shared" si="4"/>
        <v>0</v>
      </c>
      <c r="V40" s="1" t="str">
        <f t="shared" si="1"/>
        <v>00</v>
      </c>
      <c r="W40" s="1" t="b">
        <f>IF(V40="AA","AA",IF(OR(V40="MA",V40="AM"),"AM",IF(OR(V40="AB",V40="BA"),"AB",IF(V40="MM","MM",IF(OR(V40="MB",V40="BM"),"MB",IF(V40="BB","BB"))))))</f>
        <v>0</v>
      </c>
    </row>
    <row r="41" spans="1:22" s="1" customFormat="1" ht="25.5" customHeight="1">
      <c r="A41" s="39" t="s">
        <v>8</v>
      </c>
      <c r="B41" s="65" t="s">
        <v>99</v>
      </c>
      <c r="C41" s="65"/>
      <c r="D41" s="65"/>
      <c r="E41" s="65"/>
      <c r="F41" s="65"/>
      <c r="G41" s="65"/>
      <c r="H41" s="65"/>
      <c r="I41" s="65"/>
      <c r="J41" s="65"/>
      <c r="K41" s="65"/>
      <c r="L41" s="66"/>
      <c r="V41" s="1">
        <f t="shared" si="1"/>
      </c>
    </row>
    <row r="42" spans="1:23" s="1" customFormat="1" ht="13.5">
      <c r="A42" s="40">
        <v>1</v>
      </c>
      <c r="B42" s="67"/>
      <c r="C42" s="68"/>
      <c r="D42" s="40"/>
      <c r="E42" s="40"/>
      <c r="F42" s="40" t="str">
        <f>_xlfn.IFERROR(VLOOKUP(D42&amp;E42,Legendas!$A$53:$B$61,2,1)," ")</f>
        <v> </v>
      </c>
      <c r="G42" s="44"/>
      <c r="H42" s="40"/>
      <c r="I42" s="40"/>
      <c r="J42" s="41"/>
      <c r="K42" s="41"/>
      <c r="L42" s="42"/>
      <c r="T42" s="1">
        <f aca="true" t="shared" si="5" ref="T42:U44">D42</f>
        <v>0</v>
      </c>
      <c r="U42" s="1">
        <f t="shared" si="5"/>
        <v>0</v>
      </c>
      <c r="V42" s="1" t="str">
        <f t="shared" si="1"/>
        <v>00</v>
      </c>
      <c r="W42" s="1" t="b">
        <f>IF(V42="AA","AA",IF(OR(V42="MA",V42="AM"),"AM",IF(OR(V42="AB",V42="BA"),"AB",IF(V42="MM","MM",IF(OR(V42="MB",V42="BM"),"MB",IF(V42="BB","BB"))))))</f>
        <v>0</v>
      </c>
    </row>
    <row r="43" spans="1:23" s="1" customFormat="1" ht="13.5">
      <c r="A43" s="40">
        <v>2</v>
      </c>
      <c r="B43" s="67"/>
      <c r="C43" s="68"/>
      <c r="D43" s="40"/>
      <c r="E43" s="40"/>
      <c r="F43" s="40" t="str">
        <f>_xlfn.IFERROR(VLOOKUP(D43&amp;E43,Legendas!$A$53:$B$61,2,1)," ")</f>
        <v> </v>
      </c>
      <c r="G43" s="44"/>
      <c r="H43" s="41"/>
      <c r="I43" s="41"/>
      <c r="J43" s="41"/>
      <c r="K43" s="41"/>
      <c r="L43" s="42"/>
      <c r="T43" s="1">
        <f t="shared" si="5"/>
        <v>0</v>
      </c>
      <c r="U43" s="1">
        <f t="shared" si="5"/>
        <v>0</v>
      </c>
      <c r="V43" s="1" t="str">
        <f t="shared" si="1"/>
        <v>00</v>
      </c>
      <c r="W43" s="1" t="b">
        <f>IF(V43="AA","AA",IF(OR(V43="MA",V43="AM"),"AM",IF(OR(V43="AB",V43="BA"),"AB",IF(V43="MM","MM",IF(OR(V43="MB",V43="BM"),"MB",IF(V43="BB","BB"))))))</f>
        <v>0</v>
      </c>
    </row>
    <row r="44" spans="1:23" s="1" customFormat="1" ht="13.5">
      <c r="A44" s="40">
        <v>3</v>
      </c>
      <c r="B44" s="67"/>
      <c r="C44" s="68"/>
      <c r="D44" s="40"/>
      <c r="E44" s="40"/>
      <c r="F44" s="40" t="str">
        <f>_xlfn.IFERROR(VLOOKUP(D44&amp;E44,Legendas!$A$53:$B$61,2,1)," ")</f>
        <v> </v>
      </c>
      <c r="G44" s="44"/>
      <c r="H44" s="41"/>
      <c r="I44" s="41"/>
      <c r="J44" s="41"/>
      <c r="K44" s="41"/>
      <c r="L44" s="42"/>
      <c r="T44" s="1">
        <f t="shared" si="5"/>
        <v>0</v>
      </c>
      <c r="U44" s="1">
        <f t="shared" si="5"/>
        <v>0</v>
      </c>
      <c r="V44" s="1" t="str">
        <f t="shared" si="1"/>
        <v>00</v>
      </c>
      <c r="W44" s="1" t="b">
        <f>IF(V44="AA","AA",IF(OR(V44="MA",V44="AM"),"AM",IF(OR(V44="AB",V44="BA"),"AB",IF(V44="MM","MM",IF(OR(V44="MB",V44="BM"),"MB",IF(V44="BB","BB"))))))</f>
        <v>0</v>
      </c>
    </row>
    <row r="45" s="1" customFormat="1" ht="12.75">
      <c r="V45" s="1">
        <f t="shared" si="1"/>
      </c>
    </row>
  </sheetData>
  <sheetProtection/>
  <mergeCells count="58">
    <mergeCell ref="C7:L7"/>
    <mergeCell ref="J8:L8"/>
    <mergeCell ref="A7:B7"/>
    <mergeCell ref="A8:B8"/>
    <mergeCell ref="A9:B9"/>
    <mergeCell ref="C9:L9"/>
    <mergeCell ref="A11:B11"/>
    <mergeCell ref="J10:L10"/>
    <mergeCell ref="I15:L15"/>
    <mergeCell ref="I16:L16"/>
    <mergeCell ref="I17:L17"/>
    <mergeCell ref="B17:C17"/>
    <mergeCell ref="D17:H17"/>
    <mergeCell ref="B42:C42"/>
    <mergeCell ref="B43:C43"/>
    <mergeCell ref="B41:L41"/>
    <mergeCell ref="B19:C19"/>
    <mergeCell ref="D19:H19"/>
    <mergeCell ref="I19:L19"/>
    <mergeCell ref="B44:C44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A21:L21"/>
    <mergeCell ref="I23:I24"/>
    <mergeCell ref="A23:A24"/>
    <mergeCell ref="D23:D24"/>
    <mergeCell ref="E23:E24"/>
    <mergeCell ref="F23:F24"/>
    <mergeCell ref="G23:G24"/>
    <mergeCell ref="H23:H24"/>
    <mergeCell ref="J23:L23"/>
    <mergeCell ref="B15:C15"/>
    <mergeCell ref="A10:B10"/>
    <mergeCell ref="B25:L25"/>
    <mergeCell ref="B29:L29"/>
    <mergeCell ref="B33:L33"/>
    <mergeCell ref="B37:L37"/>
    <mergeCell ref="B26:C26"/>
    <mergeCell ref="B27:C27"/>
    <mergeCell ref="B28:C28"/>
    <mergeCell ref="B23:C24"/>
    <mergeCell ref="A1:L1"/>
    <mergeCell ref="A3:L3"/>
    <mergeCell ref="A5:L5"/>
    <mergeCell ref="A2:L2"/>
    <mergeCell ref="B16:C16"/>
    <mergeCell ref="D15:H15"/>
    <mergeCell ref="D16:H16"/>
    <mergeCell ref="C8:H8"/>
    <mergeCell ref="C10:H10"/>
    <mergeCell ref="A13:L13"/>
  </mergeCells>
  <conditionalFormatting sqref="F30:G31 F32 F34:G35 F36 F38:G39 F40 F42:G43 F44 F26:G28 G30:G32 G34:G36 G38:G40 G42:G44">
    <cfRule type="expression" priority="19" dxfId="0" stopIfTrue="1">
      <formula>$F$27=OR(AM,MA,AA)</formula>
    </cfRule>
  </conditionalFormatting>
  <conditionalFormatting sqref="G28">
    <cfRule type="expression" priority="14" dxfId="0" stopIfTrue="1">
      <formula>$F$27=OR(AM,MA,AA)</formula>
    </cfRule>
  </conditionalFormatting>
  <conditionalFormatting sqref="G32">
    <cfRule type="expression" priority="13" dxfId="0" stopIfTrue="1">
      <formula>$F$27=OR(AM,MA,AA)</formula>
    </cfRule>
  </conditionalFormatting>
  <conditionalFormatting sqref="G36">
    <cfRule type="expression" priority="12" dxfId="0" stopIfTrue="1">
      <formula>$F$27=OR(AM,MA,AA)</formula>
    </cfRule>
  </conditionalFormatting>
  <conditionalFormatting sqref="G40">
    <cfRule type="expression" priority="11" dxfId="0" stopIfTrue="1">
      <formula>$F$27=OR(AM,MA,AA)</formula>
    </cfRule>
  </conditionalFormatting>
  <conditionalFormatting sqref="G44">
    <cfRule type="expression" priority="10" dxfId="0" stopIfTrue="1">
      <formula>$F$27=OR(AM,MA,AA)</formula>
    </cfRule>
  </conditionalFormatting>
  <conditionalFormatting sqref="G26:G28">
    <cfRule type="expression" priority="9" dxfId="0" stopIfTrue="1">
      <formula>#REF!=OR(AM,MA,AA)</formula>
    </cfRule>
  </conditionalFormatting>
  <conditionalFormatting sqref="G30:G32">
    <cfRule type="expression" priority="8" dxfId="0" stopIfTrue="1">
      <formula>$F$27=OR(AM,MA,AA)</formula>
    </cfRule>
  </conditionalFormatting>
  <conditionalFormatting sqref="G30:G32">
    <cfRule type="expression" priority="7" dxfId="0" stopIfTrue="1">
      <formula>#REF!=OR(AM,MA,AA)</formula>
    </cfRule>
  </conditionalFormatting>
  <conditionalFormatting sqref="G34:G36">
    <cfRule type="expression" priority="6" dxfId="0" stopIfTrue="1">
      <formula>$F$27=OR(AM,MA,AA)</formula>
    </cfRule>
  </conditionalFormatting>
  <conditionalFormatting sqref="G34:G36">
    <cfRule type="expression" priority="5" dxfId="0" stopIfTrue="1">
      <formula>#REF!=OR(AM,MA,AA)</formula>
    </cfRule>
  </conditionalFormatting>
  <conditionalFormatting sqref="G38:G40">
    <cfRule type="expression" priority="4" dxfId="0" stopIfTrue="1">
      <formula>$F$27=OR(AM,MA,AA)</formula>
    </cfRule>
  </conditionalFormatting>
  <conditionalFormatting sqref="G38:G40">
    <cfRule type="expression" priority="3" dxfId="0" stopIfTrue="1">
      <formula>#REF!=OR(AM,MA,AA)</formula>
    </cfRule>
  </conditionalFormatting>
  <conditionalFormatting sqref="G42:G44">
    <cfRule type="expression" priority="2" dxfId="0" stopIfTrue="1">
      <formula>$F$27=OR(AM,MA,AA)</formula>
    </cfRule>
  </conditionalFormatting>
  <conditionalFormatting sqref="G42:G44">
    <cfRule type="expression" priority="1" dxfId="0" stopIfTrue="1">
      <formula>#REF!=OR(AM,MA,AA)</formula>
    </cfRule>
  </conditionalFormatting>
  <dataValidations count="3">
    <dataValidation type="list" allowBlank="1" showInputMessage="1" sqref="D26:E28 D42:E44 D38:E40 D34:E36 D30:E32">
      <formula1>"A,B,M"</formula1>
    </dataValidation>
    <dataValidation allowBlank="1" showInputMessage="1" sqref="F26:F28 F38:F40 F34:F36 F30:F32 F42:F44"/>
    <dataValidation type="list" allowBlank="1" showInputMessage="1" showErrorMessage="1" sqref="G26:G28 G30:G32 G34:G36 G38:G40 G42:G44">
      <formula1>"Ativo, Fechado (Risco Ocorrido), Fechado (Risco Não Ocorrido)"</formula1>
    </dataValidation>
  </dataValidations>
  <printOptions/>
  <pageMargins left="0.28" right="0.1968503937007874" top="0.35" bottom="0.31496062992125984" header="0.15748031496062992" footer="0.1968503937007874"/>
  <pageSetup fitToHeight="4" horizontalDpi="600" verticalDpi="600" orientation="landscape" paperSize="9" scale="90" r:id="rId4"/>
  <headerFooter alignWithMargins="0">
    <oddFooter>&amp;L&amp;9MRI - Mapa de Riscos do Projeto&amp;C&amp;9Versão: 2.0&amp;R&amp;9&amp;P/&amp;N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11" sqref="A11:G20"/>
    </sheetView>
  </sheetViews>
  <sheetFormatPr defaultColWidth="9.140625" defaultRowHeight="12.75"/>
  <cols>
    <col min="1" max="1" width="9.140625" style="1" customWidth="1"/>
    <col min="2" max="2" width="3.28125" style="1" bestFit="1" customWidth="1"/>
    <col min="3" max="3" width="8.00390625" style="1" customWidth="1"/>
    <col min="4" max="6" width="10.7109375" style="1" customWidth="1"/>
    <col min="7" max="7" width="7.57421875" style="1" bestFit="1" customWidth="1"/>
    <col min="8" max="8" width="7.421875" style="1" customWidth="1"/>
    <col min="9" max="16384" width="9.140625" style="1" customWidth="1"/>
  </cols>
  <sheetData>
    <row r="2" spans="3:11" ht="12.75">
      <c r="C2" s="90" t="s">
        <v>18</v>
      </c>
      <c r="D2" s="90"/>
      <c r="E2" s="90"/>
      <c r="H2" s="15"/>
      <c r="I2" s="91" t="s">
        <v>15</v>
      </c>
      <c r="J2" s="91"/>
      <c r="K2" s="91"/>
    </row>
    <row r="3" spans="3:11" ht="12.75">
      <c r="C3" s="4" t="s">
        <v>16</v>
      </c>
      <c r="D3" s="4" t="s">
        <v>17</v>
      </c>
      <c r="E3" s="4" t="s">
        <v>12</v>
      </c>
      <c r="H3" s="15"/>
      <c r="I3" s="5" t="s">
        <v>16</v>
      </c>
      <c r="J3" s="5" t="s">
        <v>17</v>
      </c>
      <c r="K3" s="5" t="s">
        <v>12</v>
      </c>
    </row>
    <row r="4" spans="1:11" ht="12.75">
      <c r="A4" s="1" t="s">
        <v>11</v>
      </c>
      <c r="C4" s="3">
        <v>0</v>
      </c>
      <c r="D4" s="3">
        <v>33.5</v>
      </c>
      <c r="E4" s="3">
        <v>17</v>
      </c>
      <c r="H4" s="16" t="s">
        <v>11</v>
      </c>
      <c r="I4" s="17">
        <v>0</v>
      </c>
      <c r="J4" s="17">
        <v>3.35</v>
      </c>
      <c r="K4" s="17">
        <v>1.7</v>
      </c>
    </row>
    <row r="5" spans="1:11" ht="12.75">
      <c r="A5" s="1" t="s">
        <v>12</v>
      </c>
      <c r="C5" s="3">
        <f>D4</f>
        <v>33.5</v>
      </c>
      <c r="D5" s="3">
        <f>C5+D4</f>
        <v>67</v>
      </c>
      <c r="E5" s="3">
        <v>50</v>
      </c>
      <c r="H5" s="16" t="s">
        <v>12</v>
      </c>
      <c r="I5" s="17">
        <f>J4</f>
        <v>3.35</v>
      </c>
      <c r="J5" s="17">
        <f>I5+J4</f>
        <v>6.7</v>
      </c>
      <c r="K5" s="17">
        <v>5</v>
      </c>
    </row>
    <row r="6" spans="1:11" ht="12.75">
      <c r="A6" s="1" t="s">
        <v>13</v>
      </c>
      <c r="C6" s="3">
        <f>D5</f>
        <v>67</v>
      </c>
      <c r="D6" s="3">
        <v>100</v>
      </c>
      <c r="E6" s="3">
        <v>84</v>
      </c>
      <c r="H6" s="16" t="s">
        <v>13</v>
      </c>
      <c r="I6" s="17">
        <f>J5</f>
        <v>6.7</v>
      </c>
      <c r="J6" s="17">
        <v>10</v>
      </c>
      <c r="K6" s="17">
        <v>8.4</v>
      </c>
    </row>
    <row r="11" spans="2:6" ht="12.75">
      <c r="B11" s="89" t="s">
        <v>19</v>
      </c>
      <c r="C11" s="89"/>
      <c r="D11" s="89"/>
      <c r="E11" s="89"/>
      <c r="F11" s="89"/>
    </row>
    <row r="12" spans="2:6" ht="12.75">
      <c r="B12" s="94" t="s">
        <v>14</v>
      </c>
      <c r="C12" s="93" t="s">
        <v>30</v>
      </c>
      <c r="D12" s="9" t="s">
        <v>22</v>
      </c>
      <c r="E12" s="7" t="s">
        <v>23</v>
      </c>
      <c r="F12" s="7" t="s">
        <v>26</v>
      </c>
    </row>
    <row r="13" spans="2:6" ht="12.75">
      <c r="B13" s="95"/>
      <c r="C13" s="87"/>
      <c r="D13" s="10">
        <f>E6/100*K4</f>
        <v>1.428</v>
      </c>
      <c r="E13" s="8">
        <f>E6/100*$K$5</f>
        <v>4.2</v>
      </c>
      <c r="F13" s="8">
        <f>E6/100*$K$6</f>
        <v>7.056</v>
      </c>
    </row>
    <row r="14" spans="2:6" ht="12.75">
      <c r="B14" s="95"/>
      <c r="C14" s="93" t="s">
        <v>31</v>
      </c>
      <c r="D14" s="18" t="s">
        <v>21</v>
      </c>
      <c r="E14" s="11" t="s">
        <v>24</v>
      </c>
      <c r="F14" s="7" t="s">
        <v>27</v>
      </c>
    </row>
    <row r="15" spans="2:6" ht="12.75">
      <c r="B15" s="95"/>
      <c r="C15" s="87"/>
      <c r="D15" s="19">
        <f>E5/100*K4</f>
        <v>0.85</v>
      </c>
      <c r="E15" s="12">
        <f>E5/100*$K$5</f>
        <v>2.5</v>
      </c>
      <c r="F15" s="8">
        <f>E5/100*$K$6</f>
        <v>4.2</v>
      </c>
    </row>
    <row r="16" spans="2:6" ht="12.75">
      <c r="B16" s="95"/>
      <c r="C16" s="92" t="s">
        <v>32</v>
      </c>
      <c r="D16" s="18" t="s">
        <v>20</v>
      </c>
      <c r="E16" s="21" t="s">
        <v>25</v>
      </c>
      <c r="F16" s="13" t="s">
        <v>28</v>
      </c>
    </row>
    <row r="17" spans="2:6" ht="13.5" thickBot="1">
      <c r="B17" s="96"/>
      <c r="C17" s="87"/>
      <c r="D17" s="20">
        <f>E4/100*K4</f>
        <v>0.28900000000000003</v>
      </c>
      <c r="E17" s="22">
        <f>E4/100*$K$5</f>
        <v>0.8500000000000001</v>
      </c>
      <c r="F17" s="14">
        <f>E4/100*$K$6</f>
        <v>1.4280000000000002</v>
      </c>
    </row>
    <row r="18" spans="2:6" ht="25.5">
      <c r="B18" s="85" t="s">
        <v>29</v>
      </c>
      <c r="C18" s="86"/>
      <c r="D18" s="6" t="s">
        <v>33</v>
      </c>
      <c r="E18" s="6" t="s">
        <v>34</v>
      </c>
      <c r="F18" s="6" t="s">
        <v>35</v>
      </c>
    </row>
    <row r="19" spans="2:6" ht="12.75">
      <c r="B19" s="87"/>
      <c r="C19" s="88"/>
      <c r="D19" s="82" t="s">
        <v>15</v>
      </c>
      <c r="E19" s="83"/>
      <c r="F19" s="84"/>
    </row>
  </sheetData>
  <sheetProtection/>
  <mergeCells count="9">
    <mergeCell ref="D19:F19"/>
    <mergeCell ref="B18:C19"/>
    <mergeCell ref="B11:F11"/>
    <mergeCell ref="C2:E2"/>
    <mergeCell ref="I2:K2"/>
    <mergeCell ref="C16:C17"/>
    <mergeCell ref="C14:C15"/>
    <mergeCell ref="C12:C13"/>
    <mergeCell ref="B12:B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9.140625" style="45" customWidth="1"/>
    <col min="3" max="3" width="17.28125" style="0" customWidth="1"/>
    <col min="4" max="6" width="12.7109375" style="0" customWidth="1"/>
  </cols>
  <sheetData>
    <row r="1" ht="12.75">
      <c r="A1" s="45" t="s">
        <v>64</v>
      </c>
    </row>
    <row r="3" spans="1:2" ht="12.75">
      <c r="A3" s="46" t="s">
        <v>11</v>
      </c>
      <c r="B3" t="s">
        <v>65</v>
      </c>
    </row>
    <row r="4" spans="1:2" ht="12.75">
      <c r="A4" s="47" t="s">
        <v>12</v>
      </c>
      <c r="B4" t="s">
        <v>66</v>
      </c>
    </row>
    <row r="5" spans="1:2" ht="12.75">
      <c r="A5" s="48" t="s">
        <v>13</v>
      </c>
      <c r="B5" t="s">
        <v>67</v>
      </c>
    </row>
    <row r="7" ht="12.75">
      <c r="A7" s="45" t="s">
        <v>71</v>
      </c>
    </row>
    <row r="9" spans="1:2" ht="12.75">
      <c r="A9" s="46" t="s">
        <v>68</v>
      </c>
      <c r="B9" s="25" t="s">
        <v>72</v>
      </c>
    </row>
    <row r="10" spans="1:2" ht="12.75">
      <c r="A10" s="47" t="s">
        <v>69</v>
      </c>
      <c r="B10" s="25" t="s">
        <v>73</v>
      </c>
    </row>
    <row r="11" spans="1:2" ht="12.75">
      <c r="A11" s="48" t="s">
        <v>70</v>
      </c>
      <c r="B11" s="25" t="s">
        <v>74</v>
      </c>
    </row>
    <row r="13" ht="12.75">
      <c r="A13" s="45" t="s">
        <v>75</v>
      </c>
    </row>
    <row r="15" ht="12.75">
      <c r="A15" s="28" t="s">
        <v>76</v>
      </c>
    </row>
    <row r="16" ht="12.75">
      <c r="A16" s="28" t="s">
        <v>77</v>
      </c>
    </row>
    <row r="17" ht="12.75">
      <c r="A17" s="28" t="s">
        <v>78</v>
      </c>
    </row>
    <row r="18" ht="12.75">
      <c r="A18" s="28" t="s">
        <v>79</v>
      </c>
    </row>
    <row r="20" ht="12.75">
      <c r="A20" s="45" t="s">
        <v>83</v>
      </c>
    </row>
    <row r="22" ht="12.75">
      <c r="A22" s="28" t="s">
        <v>80</v>
      </c>
    </row>
    <row r="23" ht="12.75">
      <c r="A23" s="28" t="s">
        <v>81</v>
      </c>
    </row>
    <row r="24" ht="12.75">
      <c r="A24" s="28" t="s">
        <v>82</v>
      </c>
    </row>
    <row r="25" ht="12.75">
      <c r="A25" s="28" t="s">
        <v>78</v>
      </c>
    </row>
    <row r="26" ht="12.75">
      <c r="A26" s="28"/>
    </row>
    <row r="27" ht="12.75">
      <c r="A27" s="45" t="s">
        <v>84</v>
      </c>
    </row>
    <row r="28" ht="12.75">
      <c r="A28" s="28"/>
    </row>
    <row r="29" ht="12.75">
      <c r="A29" s="28" t="s">
        <v>85</v>
      </c>
    </row>
    <row r="30" ht="12.75">
      <c r="A30" s="28" t="s">
        <v>86</v>
      </c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51" ht="12.75" hidden="1"/>
    <row r="52" spans="1:3" ht="12.75" hidden="1">
      <c r="A52" s="45" t="s">
        <v>14</v>
      </c>
      <c r="B52" s="25" t="s">
        <v>60</v>
      </c>
      <c r="C52" s="25" t="s">
        <v>47</v>
      </c>
    </row>
    <row r="53" spans="1:3" ht="12.75" hidden="1">
      <c r="A53" s="45" t="s">
        <v>26</v>
      </c>
      <c r="B53" s="25" t="s">
        <v>13</v>
      </c>
      <c r="C53" s="25" t="s">
        <v>47</v>
      </c>
    </row>
    <row r="54" spans="1:3" ht="12.75" hidden="1">
      <c r="A54" s="45" t="s">
        <v>22</v>
      </c>
      <c r="B54" s="25" t="s">
        <v>12</v>
      </c>
      <c r="C54" s="25" t="s">
        <v>47</v>
      </c>
    </row>
    <row r="55" spans="1:3" ht="12.75" hidden="1">
      <c r="A55" s="45" t="s">
        <v>23</v>
      </c>
      <c r="B55" s="25" t="s">
        <v>13</v>
      </c>
      <c r="C55" s="25" t="s">
        <v>47</v>
      </c>
    </row>
    <row r="56" spans="1:3" ht="12.75" hidden="1">
      <c r="A56" s="45" t="s">
        <v>28</v>
      </c>
      <c r="B56" s="25" t="s">
        <v>12</v>
      </c>
      <c r="C56" s="25" t="s">
        <v>47</v>
      </c>
    </row>
    <row r="57" spans="1:3" ht="12.75" hidden="1">
      <c r="A57" s="45" t="s">
        <v>20</v>
      </c>
      <c r="B57" s="25" t="s">
        <v>11</v>
      </c>
      <c r="C57" s="25" t="s">
        <v>47</v>
      </c>
    </row>
    <row r="58" spans="1:3" ht="12.75" hidden="1">
      <c r="A58" s="45" t="s">
        <v>25</v>
      </c>
      <c r="B58" s="25" t="s">
        <v>11</v>
      </c>
      <c r="C58" s="25" t="s">
        <v>47</v>
      </c>
    </row>
    <row r="59" spans="1:3" ht="12.75" hidden="1">
      <c r="A59" s="45" t="s">
        <v>27</v>
      </c>
      <c r="B59" s="25" t="s">
        <v>13</v>
      </c>
      <c r="C59" s="25" t="s">
        <v>47</v>
      </c>
    </row>
    <row r="60" spans="1:3" ht="12.75" hidden="1">
      <c r="A60" s="45" t="s">
        <v>21</v>
      </c>
      <c r="B60" s="25" t="s">
        <v>11</v>
      </c>
      <c r="C60" s="25" t="s">
        <v>47</v>
      </c>
    </row>
    <row r="61" spans="1:3" ht="12.75" hidden="1">
      <c r="A61" s="45" t="s">
        <v>24</v>
      </c>
      <c r="B61" s="25" t="s">
        <v>12</v>
      </c>
      <c r="C61" s="25" t="s">
        <v>47</v>
      </c>
    </row>
    <row r="62" ht="12.75" hidden="1"/>
    <row r="63" ht="12.75" hidden="1"/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Plano Consultoria</Manager>
  <Company>Conselho da Justiça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GP10 - MRI - Mapa de Riscos do Projeto</dc:title>
  <dc:subject>Mapa de Riscos do Projeto</dc:subject>
  <dc:creator>EPE NACIONAL - CJF</dc:creator>
  <cp:keywords>MGP, Detalhamento, Planejamento, Riscos do Projeto</cp:keywords>
  <dc:description>Em todos os projetos existe um grau de incerteza e o controle de riscos é um meio pelo qual isso é gerenciado sistematicamente para aumentar a probabilidade de alcançar os objetivos do projeto.</dc:description>
  <cp:lastModifiedBy>andreia.silva</cp:lastModifiedBy>
  <cp:lastPrinted>2011-06-28T18:06:48Z</cp:lastPrinted>
  <dcterms:created xsi:type="dcterms:W3CDTF">2006-06-12T18:30:21Z</dcterms:created>
  <dcterms:modified xsi:type="dcterms:W3CDTF">2011-06-28T18:42:49Z</dcterms:modified>
  <cp:category>Modelo de documento</cp:category>
  <cp:version/>
  <cp:contentType/>
  <cp:contentStatus/>
</cp:coreProperties>
</file>